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LI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<sst xmlns="http://schemas.openxmlformats.org/spreadsheetml/2006/main" count="406" uniqueCount="25">
  <si>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</si>
  <si>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</si>
  <si>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</si>
  <si>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</si>
  <si>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</si>
  <si>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</si>
  <si>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</si>
  <si>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</si>
  <si>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</si>
  <si>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</si>
  <si>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</si>
  <si>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</si>
  <si>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</si>
  <si>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</si>
  <si>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</si>
  <si>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</si>
  <si>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</si>
  <si>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</si>
  <si>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</si>
  <si>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</si>
  <si>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</si>
  <si>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</si>
  <si>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TLI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</si>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</sst>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1125024.9507578099</v>
      </c>
    </row>
    <row r="4" spans="1:33">
      <c r="A4" s="1" t="s">
        <v>24</v>
      </c>
      <c r="B4" s="33">
        <f>SUM(data!D2:D200)</f>
        <v>314769.10275299265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4" t="s">
        <v>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38"/>
      <c r="B9" s="39"/>
      <c r="C9" s="46" t="s">
        <v>6</v>
      </c>
      <c r="D9" s="46"/>
      <c r="E9" s="47" t="s">
        <v>7</v>
      </c>
      <c r="F9" s="47"/>
      <c r="G9" s="48" t="s">
        <v>9</v>
      </c>
      <c r="H9" s="48"/>
      <c r="I9" s="49" t="s">
        <v>10</v>
      </c>
      <c r="J9" s="49"/>
      <c r="K9" s="39" t="s">
        <v>18</v>
      </c>
      <c r="L9" s="43"/>
      <c r="M9" s="44" t="s">
        <v>8</v>
      </c>
      <c r="N9" s="4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1296.5653532959884</v>
      </c>
      <c r="D11" s="23">
        <f>C11/($K$20+$M$20)</f>
        <v>4.3067325105388982E-3</v>
      </c>
      <c r="E11" s="10">
        <f t="array" ref="E11">SUM(IF(data!A2:A200="21-40 years",IF(data!B2:B200="30-70%",IF(data!C2:C200="Moderate (11-30%)",data!D2:D200,0),0),0))</f>
        <v>895.65257260588362</v>
      </c>
      <c r="F11" s="23">
        <f>E11/($K$20+$M$20)</f>
        <v>2.9750417460900499E-3</v>
      </c>
      <c r="G11" s="10">
        <f t="array" ref="G11">SUM(IF(data!A2:A200="21-40 years",IF(data!B2:B200="30-70%",IF(data!C2:C200="Severe (31-50%)",data!D2:D200,0),0),0))</f>
        <v>327.91934623015584</v>
      </c>
      <c r="H11" s="23">
        <f>G11/($K$20+$M$20)</f>
        <v>1.0892323365374341E-3</v>
      </c>
      <c r="I11" s="10">
        <f t="array" ref="I11">SUM(IF(data!A2:A200="21-40 years",IF(data!B2:B200="30-70%",IF(data!C2:C200="Very Severe (&gt;50%)",data!D2:D200,0),0),0))</f>
        <v>405.22787339816779</v>
      </c>
      <c r="J11" s="23">
        <f>I11/($K$20+$M$20)</f>
        <v>1.3460239795116771E-3</v>
      </c>
      <c r="K11" s="11">
        <f>SUM(C11,E11,G11,I11)</f>
        <v>2925.3651455301961</v>
      </c>
      <c r="L11" s="29">
        <f>K11/($K$20+$M$20)</f>
        <v>9.717030572678061E-3</v>
      </c>
      <c r="M11" s="31">
        <f t="array" ref="M11">SUM(IF(data!A2:A200="21-40 years",IF(data!B2:B200="30-70%",IF(data!C2:C200="No Attack",data!D2:D200,0),0),0))</f>
        <v>2315.0213360877519</v>
      </c>
      <c r="N11" s="25">
        <f>M11/($K$20+$M$20)</f>
        <v>7.6896838446093045E-3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1"/>
      <c r="B12" s="9" t="s">
        <v>5</v>
      </c>
      <c r="C12" s="10">
        <f t="array" ref="C12">SUM(IF(data!A2:A200="21-40 years",IF(data!B2:B200="&gt;70%",IF(data!C2:C200="Light (&lt;11%)",data!D2:D200,0),0),0))</f>
        <v>1028.5750084706688</v>
      </c>
      <c r="D12" s="23">
        <f>C12/($K$20+$M$20)</f>
        <v>3.416563166096872E-3</v>
      </c>
      <c r="E12" s="10">
        <f t="array" ref="E12">SUM(IF(data!A2:A200="21-40 years",IF(data!B2:B200="&gt;70%",IF(data!C2:C200="Moderate (11-30%)",data!D2:D200,0),0),0))</f>
        <v>736.39685608994046</v>
      </c>
      <c r="F12" s="23">
        <f>E12/($K$20+$M$20)</f>
        <v>2.4460504614896789E-3</v>
      </c>
      <c r="G12" s="10">
        <f t="array" ref="G12">SUM(IF(data!A2:A200="21-40 years",IF(data!B2:B200="&gt;70%",IF(data!C2:C200="Severe (31-50%)",data!D2:D200,0),0),0))</f>
        <v>431.98942532837378</v>
      </c>
      <c r="H12" s="23">
        <f>G12/($K$20+$M$20)</f>
        <v>1.4349164101456629E-3</v>
      </c>
      <c r="I12" s="10">
        <f t="array" ref="I12">SUM(IF(data!A2:A200="21-40 years",IF(data!B2:B200="&gt;70%",IF(data!C2:C200="Very Severe (&gt;50%)",data!D2:D200,0),0),0))</f>
        <v>798.26029711107731</v>
      </c>
      <c r="J12" s="23">
        <f>I12/($K$20+$M$20)</f>
        <v>2.6515389792741836E-3</v>
      </c>
      <c r="K12" s="11">
        <f>SUM(C12,E12,G12,I12)</f>
        <v>2995.2215870000605</v>
      </c>
      <c r="L12" s="29">
        <f>K12/($K$20+$M$20)</f>
        <v>9.9490690170063976E-3</v>
      </c>
      <c r="M12" s="31">
        <f t="array" ref="M12">SUM(IF(data!A2:A200="21-40 years",IF(data!B2:B200="&gt;70%",IF(data!C2:C200="No Attack",data!D2:D200,0),0),0))</f>
        <v>1866.2578310178594</v>
      </c>
      <c r="N12" s="25">
        <f>M12/($K$20+$M$20)</f>
        <v>6.1990498615904143E-3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2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99.968972334486253</v>
      </c>
      <c r="D14" s="23">
        <f>C14/($K$20+$M$20)</f>
        <v>3.3206164433101983E-4</v>
      </c>
      <c r="E14" s="10">
        <f t="array" ref="E14">SUM(IF(data!A2:A200="41-60 years",IF(data!B2:B200="30-70%",IF(data!C2:C200="Moderate (11-30%)",data!D2:D200,0),0),0))</f>
        <v>595.29099282760569</v>
      </c>
      <c r="F14" s="23">
        <f>E14/($K$20+$M$20)</f>
        <v>1.9773465838218767E-3</v>
      </c>
      <c r="G14" s="10">
        <f t="array" ref="G14">SUM(IF(data!A2:A200="41-60 years",IF(data!B2:B200="30-70%",IF(data!C2:C200="Severe (31-50%)",data!D2:D200,0),0),0))</f>
        <v>308.83811691023698</v>
      </c>
      <c r="H14" s="23">
        <f>G14/($K$20+$M$20)</f>
        <v>1.025851227020479E-3</v>
      </c>
      <c r="I14" s="10">
        <f t="array" ref="I14">SUM(IF(data!A2:A200="41-60 years",IF(data!B2:B200="30-70%",IF(data!C2:C200="Very Severe (&gt;50%)",data!D2:D200,0),0),0))</f>
        <v>713.56262125200533</v>
      </c>
      <c r="J14" s="23">
        <f>I14/($K$20+$M$20)</f>
        <v>2.3702031921794017E-3</v>
      </c>
      <c r="K14" s="11">
        <f>SUM(C14,E14,G14,I14)</f>
        <v>1717.6607033243342</v>
      </c>
      <c r="L14" s="29">
        <f>K14/($K$20+$M$20)</f>
        <v>5.705462647352777E-3</v>
      </c>
      <c r="M14" s="31">
        <f t="array" ref="M14">SUM(IF(data!A2:A200="41-60 years",IF(data!B2:B200="30-70%",IF(data!C2:C200="No Attack",data!D2:D200,0),0),0))</f>
        <v>472.42212652762402</v>
      </c>
      <c r="N14" s="25">
        <f>M14/($K$20+$M$20)</f>
        <v>1.5692195737317131E-3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1"/>
      <c r="B15" s="9" t="s">
        <v>5</v>
      </c>
      <c r="C15" s="10">
        <f t="array" ref="C15">SUM(IF(data!A2:A200="41-60 years",IF(data!B2:B200="&gt;70%",IF(data!C2:C200="Light (&lt;11%)",data!D2:D200,0),0),0))</f>
        <v>240.4270736748179</v>
      </c>
      <c r="D15" s="23">
        <f>C15/($K$20+$M$20)</f>
        <v>7.9861388550669422E-4</v>
      </c>
      <c r="E15" s="10">
        <f t="array" ref="E15">SUM(IF(data!A2:A200="41-60 years",IF(data!B2:B200="&gt;70%",IF(data!C2:C200="Moderate (11-30%)",data!D2:D200,0),0),0))</f>
        <v>361.8172337919101</v>
      </c>
      <c r="F15" s="23">
        <f>E15/($K$20+$M$20)</f>
        <v>1.2018291555328526E-3</v>
      </c>
      <c r="G15" s="10">
        <f t="array" ref="G15">SUM(IF(data!A2:A200="41-60 years",IF(data!B2:B200="&gt;70%",IF(data!C2:C200="Severe (31-50%)",data!D2:D200,0),0),0))</f>
        <v>258.11575209202329</v>
      </c>
      <c r="H15" s="23">
        <f>G15/($K$20+$M$20)</f>
        <v>8.573694323938516E-4</v>
      </c>
      <c r="I15" s="10">
        <f t="array" ref="I15">SUM(IF(data!A2:A200="41-60 years",IF(data!B2:B200="&gt;70%",IF(data!C2:C200="Very Severe (&gt;50%)",data!D2:D200,0),0),0))</f>
        <v>1038.6943911445692</v>
      </c>
      <c r="J15" s="23">
        <f>I15/($K$20+$M$20)</f>
        <v>3.4501761839347178E-3</v>
      </c>
      <c r="K15" s="11">
        <f>SUM(C15,E15,G15,I15)</f>
        <v>1899.0544507033205</v>
      </c>
      <c r="L15" s="29">
        <f>K15/($K$20+$M$20)</f>
        <v>6.3079886573681162E-3</v>
      </c>
      <c r="M15" s="31">
        <f t="array" ref="M15">SUM(IF(data!A2:A200="41-60 years",IF(data!B2:B200="&gt;70%",IF(data!C2:C200="No Attack",data!D2:D200,0),0),0))</f>
        <v>339.72100473817602</v>
      </c>
      <c r="N15" s="25">
        <f>M15/($K$20+$M$20)</f>
        <v>1.128433280975416E-3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2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12874.948935268078</v>
      </c>
      <c r="D17" s="23">
        <f>C17/($K$20+$M$20)</f>
        <v>4.2766036443971638E-2</v>
      </c>
      <c r="E17" s="10">
        <f t="array" ref="E17">SUM(IF(data!A2:A200="&gt;60 years",IF(data!B2:B200="30-70%",IF(data!C2:C200="Moderate (11-30%)",data!D2:D200,0),0),0))</f>
        <v>16544.220492714499</v>
      </c>
      <c r="F17" s="23">
        <f>E17/($K$20+$M$20)</f>
        <v>5.4954061572268183E-2</v>
      </c>
      <c r="G17" s="10">
        <f t="array" ref="G17">SUM(IF(data!A2:A200="&gt;60 years",IF(data!B2:B200="30-70%",IF(data!C2:C200="Severe (31-50%)",data!D2:D200,0),0),0))</f>
        <v>16847.932390413273</v>
      </c>
      <c r="H17" s="23">
        <f>G17/($K$20+$M$20)</f>
        <v>5.5962885308250096E-2</v>
      </c>
      <c r="I17" s="10">
        <f t="array" ref="I17">SUM(IF(data!A2:A200="&gt;60 years",IF(data!B2:B200="30-70%",IF(data!C2:C200="Very Severe (&gt;50%)",data!D2:D200,0),0),0))</f>
        <v>37559.926906976347</v>
      </c>
      <c r="J17" s="23">
        <f>I17/($K$20+$M$20)</f>
        <v>0.1247608212671498</v>
      </c>
      <c r="K17" s="11">
        <f>SUM(C17,E17,G17,I17)</f>
        <v>83827.028725372191</v>
      </c>
      <c r="L17" s="29">
        <f>K17/($K$20+$M$20)</f>
        <v>0.2784438045916397</v>
      </c>
      <c r="M17" s="31">
        <f t="array" ref="M17">SUM(IF(data!A2:A200="&gt;60 years",IF(data!B2:B200="30-70%",IF(data!C2:C200="No Attack",data!D2:D200,0),0),0))</f>
        <v>38316.412883975216</v>
      </c>
      <c r="N17" s="25">
        <f>M17/($K$20+$M$20)</f>
        <v>0.12727360069830282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1"/>
      <c r="B18" s="9" t="s">
        <v>5</v>
      </c>
      <c r="C18" s="10">
        <f t="array" ref="C18">SUM(IF(data!A2:A200="&gt;60 years",IF(data!B2:B200="&gt;70%",IF(data!C2:C200="Light (&lt;11%)",data!D2:D200,0),0),0))</f>
        <v>10993.31674510676</v>
      </c>
      <c r="D18" s="23">
        <f>C18/($K$20+$M$20)</f>
        <v>3.6515918387335353E-2</v>
      </c>
      <c r="E18" s="10">
        <f t="array" ref="E18">SUM(IF(data!A2:A200="&gt;60 years",IF(data!B2:B200="&gt;70%",IF(data!C2:C200="Moderate (11-30%)",data!D2:D200,0),0),0))</f>
        <v>18390.643350083967</v>
      </c>
      <c r="F18" s="23">
        <f>E18/($K$20+$M$20)</f>
        <v>6.1087226651699293E-2</v>
      </c>
      <c r="G18" s="10">
        <f t="array" ref="G18">SUM(IF(data!A2:A200="&gt;60 years",IF(data!B2:B200="&gt;70%",IF(data!C2:C200="Severe (31-50%)",data!D2:D200,0),0),0))</f>
        <v>26784.571542593196</v>
      </c>
      <c r="H18" s="23">
        <f>G18/($K$20+$M$20)</f>
        <v>8.8968893662090126E-2</v>
      </c>
      <c r="I18" s="10">
        <f t="array" ref="I18">SUM(IF(data!A2:A200="&gt;60 years",IF(data!B2:B200="&gt;70%",IF(data!C2:C200="Very Severe (&gt;50%)",data!D2:D200,0),0),0))</f>
        <v>83077.196964574308</v>
      </c>
      <c r="J18" s="23">
        <f>I18/($K$20+$M$20)</f>
        <v>0.27595312811825284</v>
      </c>
      <c r="K18" s="11">
        <f>SUM(C18,E18,G18,I18)</f>
        <v>139245.72860235823</v>
      </c>
      <c r="L18" s="29">
        <f>K18/($K$20+$M$20)</f>
        <v>0.46252516681937761</v>
      </c>
      <c r="M18" s="31">
        <f t="array" ref="M18">SUM(IF(data!A2:A200="&gt;60 years",IF(data!B2:B200="&gt;70%",IF(data!C2:C200="No Attack",data!D2:D200,0),0),0))</f>
        <v>25135.569373913997</v>
      </c>
      <c r="N18" s="25">
        <f>M18/($K$20+$M$20)</f>
        <v>8.3491490435367785E-2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26533.802088150798</v>
      </c>
      <c r="D20" s="26">
        <f>C20/($K$20+$M$20)</f>
        <v>8.8135926037780477E-2</v>
      </c>
      <c r="E20" s="27">
        <f>SUM(E11:E18)</f>
        <v>37524.021498113805</v>
      </c>
      <c r="F20" s="26">
        <f>E20/($K$20+$M$20)</f>
        <v>0.12464155617090193</v>
      </c>
      <c r="G20" s="27">
        <f>SUM(G11:G18)</f>
        <v>44959.366573567255</v>
      </c>
      <c r="H20" s="26">
        <f>G20/($K$20+$M$20)</f>
        <v>0.14933914837643764</v>
      </c>
      <c r="I20" s="27">
        <f>SUM(I11:I18)</f>
        <v>123592.86905445647</v>
      </c>
      <c r="J20" s="26">
        <f>I20/($K$20+$M$20)</f>
        <v>0.41053189172030258</v>
      </c>
      <c r="K20" s="27">
        <f>SUM(K11:K18)</f>
        <v>232610.05921428831</v>
      </c>
      <c r="L20" s="30">
        <f>SUM(L11:L18)</f>
        <v>0.77264852230542269</v>
      </c>
      <c r="M20" s="32">
        <f>SUM(M11:M18)</f>
        <v>68445.404556260619</v>
      </c>
      <c r="N20" s="24">
        <f>SUM(N11:N18)</f>
        <v>0.22735147769457748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topLeftCell="A98" workbookViewId="0">
      <selection activeCell="A123" sqref="A123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753.4597296805365</v>
      </c>
    </row>
    <row r="3" spans="1:4">
      <c r="A3" s="51" t="s">
        <v>23</v>
      </c>
      <c r="B3" s="51" t="s">
        <v>5</v>
      </c>
      <c r="C3" s="51" t="s">
        <v>6</v>
      </c>
      <c r="D3" s="52">
        <v>1668.5389930390368</v>
      </c>
    </row>
    <row r="4" spans="1:4">
      <c r="A4" s="51" t="s">
        <v>23</v>
      </c>
      <c r="B4" s="51" t="s">
        <v>5</v>
      </c>
      <c r="C4" s="51" t="s">
        <v>6</v>
      </c>
      <c r="D4" s="52">
        <v>102.26903101507239</v>
      </c>
    </row>
    <row r="5" spans="1:4" ht="28.8">
      <c r="A5" s="51" t="s">
        <v>23</v>
      </c>
      <c r="B5" s="51" t="s">
        <v>5</v>
      </c>
      <c r="C5" s="51" t="s">
        <v>7</v>
      </c>
      <c r="D5" s="52">
        <v>421.6107492264839</v>
      </c>
    </row>
    <row r="6" spans="1:4" ht="28.8">
      <c r="A6" s="51" t="s">
        <v>23</v>
      </c>
      <c r="B6" s="51" t="s">
        <v>5</v>
      </c>
      <c r="C6" s="51" t="s">
        <v>7</v>
      </c>
      <c r="D6" s="52">
        <v>1035.0144103851767</v>
      </c>
    </row>
    <row r="7" spans="1:4">
      <c r="A7" s="51" t="s">
        <v>23</v>
      </c>
      <c r="B7" s="51" t="s">
        <v>5</v>
      </c>
      <c r="C7" s="51" t="s">
        <v>8</v>
      </c>
      <c r="D7" s="52">
        <v>1851.3625532790843</v>
      </c>
    </row>
    <row r="8" spans="1:4">
      <c r="A8" s="51" t="s">
        <v>23</v>
      </c>
      <c r="B8" s="51" t="s">
        <v>5</v>
      </c>
      <c r="C8" s="51" t="s">
        <v>8</v>
      </c>
      <c r="D8" s="52">
        <v>542.48231261504827</v>
      </c>
    </row>
    <row r="9" spans="1:4">
      <c r="A9" s="51" t="s">
        <v>23</v>
      </c>
      <c r="B9" s="51" t="s">
        <v>5</v>
      </c>
      <c r="C9" s="51" t="s">
        <v>8</v>
      </c>
      <c r="D9" s="52">
        <v>231.88232336401822</v>
      </c>
    </row>
    <row r="10" spans="1:4">
      <c r="A10" s="51" t="s">
        <v>23</v>
      </c>
      <c r="B10" s="51" t="s">
        <v>5</v>
      </c>
      <c r="C10" s="51" t="s">
        <v>8</v>
      </c>
      <c r="D10" s="52">
        <v>71.317238918392306</v>
      </c>
    </row>
    <row r="11" spans="1:4">
      <c r="A11" s="51" t="s">
        <v>23</v>
      </c>
      <c r="B11" s="51" t="s">
        <v>5</v>
      </c>
      <c r="C11" s="51" t="s">
        <v>9</v>
      </c>
      <c r="D11" s="52">
        <v>255.34334030420041</v>
      </c>
    </row>
    <row r="12" spans="1:4">
      <c r="A12" s="51" t="s">
        <v>23</v>
      </c>
      <c r="B12" s="51" t="s">
        <v>5</v>
      </c>
      <c r="C12" s="51" t="s">
        <v>9</v>
      </c>
      <c r="D12" s="52">
        <v>363.13890643005209</v>
      </c>
    </row>
    <row r="13" spans="1:4">
      <c r="A13" s="51" t="s">
        <v>23</v>
      </c>
      <c r="B13" s="51" t="s">
        <v>5</v>
      </c>
      <c r="C13" s="51" t="s">
        <v>9</v>
      </c>
      <c r="D13" s="52">
        <v>10.691982435030884</v>
      </c>
    </row>
    <row r="14" spans="1:4" ht="28.8">
      <c r="A14" s="51" t="s">
        <v>23</v>
      </c>
      <c r="B14" s="51" t="s">
        <v>5</v>
      </c>
      <c r="C14" s="51" t="s">
        <v>10</v>
      </c>
      <c r="D14" s="52">
        <v>253.48593104934727</v>
      </c>
    </row>
    <row r="15" spans="1:4" ht="28.8">
      <c r="A15" s="51" t="s">
        <v>23</v>
      </c>
      <c r="B15" s="51" t="s">
        <v>5</v>
      </c>
      <c r="C15" s="51" t="s">
        <v>10</v>
      </c>
      <c r="D15" s="52">
        <v>464.15594892659806</v>
      </c>
    </row>
    <row r="16" spans="1:4" ht="28.8">
      <c r="A16" s="51" t="s">
        <v>23</v>
      </c>
      <c r="B16" s="51" t="s">
        <v>5</v>
      </c>
      <c r="C16" s="51" t="s">
        <v>10</v>
      </c>
      <c r="D16" s="52">
        <v>16.296411750453764</v>
      </c>
    </row>
    <row r="17" spans="1:4">
      <c r="A17" s="51" t="s">
        <v>23</v>
      </c>
      <c r="B17" s="51" t="s">
        <v>11</v>
      </c>
      <c r="C17" s="51" t="s">
        <v>6</v>
      </c>
      <c r="D17" s="52">
        <v>498.59060312421582</v>
      </c>
    </row>
    <row r="18" spans="1:4">
      <c r="A18" s="51" t="s">
        <v>23</v>
      </c>
      <c r="B18" s="51" t="s">
        <v>11</v>
      </c>
      <c r="C18" s="51" t="s">
        <v>6</v>
      </c>
      <c r="D18" s="52">
        <v>617.50260782672467</v>
      </c>
    </row>
    <row r="19" spans="1:4">
      <c r="A19" s="51" t="s">
        <v>23</v>
      </c>
      <c r="B19" s="51" t="s">
        <v>11</v>
      </c>
      <c r="C19" s="51" t="s">
        <v>6</v>
      </c>
      <c r="D19" s="52">
        <v>40.472504646908867</v>
      </c>
    </row>
    <row r="20" spans="1:4" ht="28.8">
      <c r="A20" s="51" t="s">
        <v>23</v>
      </c>
      <c r="B20" s="51" t="s">
        <v>11</v>
      </c>
      <c r="C20" s="51" t="s">
        <v>7</v>
      </c>
      <c r="D20" s="52">
        <v>293.09249948998053</v>
      </c>
    </row>
    <row r="21" spans="1:4" ht="28.8">
      <c r="A21" s="51" t="s">
        <v>23</v>
      </c>
      <c r="B21" s="51" t="s">
        <v>11</v>
      </c>
      <c r="C21" s="51" t="s">
        <v>7</v>
      </c>
      <c r="D21" s="52">
        <v>324.71501154963522</v>
      </c>
    </row>
    <row r="22" spans="1:4">
      <c r="A22" s="51" t="s">
        <v>23</v>
      </c>
      <c r="B22" s="51" t="s">
        <v>11</v>
      </c>
      <c r="C22" s="51" t="s">
        <v>8</v>
      </c>
      <c r="D22" s="52">
        <v>2405.0823813642028</v>
      </c>
    </row>
    <row r="23" spans="1:4">
      <c r="A23" s="51" t="s">
        <v>23</v>
      </c>
      <c r="B23" s="51" t="s">
        <v>11</v>
      </c>
      <c r="C23" s="51" t="s">
        <v>8</v>
      </c>
      <c r="D23" s="52">
        <v>341.38432903814822</v>
      </c>
    </row>
    <row r="24" spans="1:4">
      <c r="A24" s="51" t="s">
        <v>23</v>
      </c>
      <c r="B24" s="51" t="s">
        <v>11</v>
      </c>
      <c r="C24" s="51" t="s">
        <v>8</v>
      </c>
      <c r="D24" s="52">
        <v>240.93754427697425</v>
      </c>
    </row>
    <row r="25" spans="1:4">
      <c r="A25" s="51" t="s">
        <v>23</v>
      </c>
      <c r="B25" s="51" t="s">
        <v>11</v>
      </c>
      <c r="C25" s="51" t="s">
        <v>8</v>
      </c>
      <c r="D25" s="52">
        <v>28.132834679181734</v>
      </c>
    </row>
    <row r="26" spans="1:4">
      <c r="A26" s="51" t="s">
        <v>23</v>
      </c>
      <c r="B26" s="51" t="s">
        <v>11</v>
      </c>
      <c r="C26" s="51" t="s">
        <v>9</v>
      </c>
      <c r="D26" s="52">
        <v>169.42533823554311</v>
      </c>
    </row>
    <row r="27" spans="1:4">
      <c r="A27" s="51" t="s">
        <v>23</v>
      </c>
      <c r="B27" s="51" t="s">
        <v>11</v>
      </c>
      <c r="C27" s="51" t="s">
        <v>9</v>
      </c>
      <c r="D27" s="52">
        <v>303.24785053397005</v>
      </c>
    </row>
    <row r="28" spans="1:4">
      <c r="A28" s="51" t="s">
        <v>23</v>
      </c>
      <c r="B28" s="51" t="s">
        <v>11</v>
      </c>
      <c r="C28" s="51" t="s">
        <v>9</v>
      </c>
      <c r="D28" s="52">
        <v>18.221255209730188</v>
      </c>
    </row>
    <row r="29" spans="1:4" ht="28.8">
      <c r="A29" s="51" t="s">
        <v>23</v>
      </c>
      <c r="B29" s="51" t="s">
        <v>11</v>
      </c>
      <c r="C29" s="51" t="s">
        <v>10</v>
      </c>
      <c r="D29" s="52">
        <v>191.59163160991022</v>
      </c>
    </row>
    <row r="30" spans="1:4" ht="28.8">
      <c r="A30" s="51" t="s">
        <v>23</v>
      </c>
      <c r="B30" s="51" t="s">
        <v>11</v>
      </c>
      <c r="C30" s="51" t="s">
        <v>10</v>
      </c>
      <c r="D30" s="52">
        <v>200.19272844009066</v>
      </c>
    </row>
    <row r="31" spans="1:4">
      <c r="A31" s="51" t="s">
        <v>4</v>
      </c>
      <c r="B31" s="51" t="s">
        <v>5</v>
      </c>
      <c r="C31" s="51" t="s">
        <v>6</v>
      </c>
      <c r="D31" s="52">
        <v>5479.6859216885578</v>
      </c>
    </row>
    <row r="32" spans="1:4">
      <c r="A32" s="51" t="s">
        <v>4</v>
      </c>
      <c r="B32" s="51" t="s">
        <v>5</v>
      </c>
      <c r="C32" s="51" t="s">
        <v>6</v>
      </c>
      <c r="D32" s="52">
        <v>2805.9269680423486</v>
      </c>
    </row>
    <row r="33" spans="1:4">
      <c r="A33" s="51" t="s">
        <v>4</v>
      </c>
      <c r="B33" s="51" t="s">
        <v>5</v>
      </c>
      <c r="C33" s="51" t="s">
        <v>6</v>
      </c>
      <c r="D33" s="52">
        <v>2707.7038553758543</v>
      </c>
    </row>
    <row r="34" spans="1:4" ht="28.8">
      <c r="A34" s="51" t="s">
        <v>4</v>
      </c>
      <c r="B34" s="51" t="s">
        <v>5</v>
      </c>
      <c r="C34" s="51" t="s">
        <v>7</v>
      </c>
      <c r="D34" s="52">
        <v>10446.79065412087</v>
      </c>
    </row>
    <row r="35" spans="1:4" ht="28.8">
      <c r="A35" s="51" t="s">
        <v>4</v>
      </c>
      <c r="B35" s="51" t="s">
        <v>5</v>
      </c>
      <c r="C35" s="51" t="s">
        <v>7</v>
      </c>
      <c r="D35" s="52">
        <v>4578.9485182205462</v>
      </c>
    </row>
    <row r="36" spans="1:4" ht="28.8">
      <c r="A36" s="51" t="s">
        <v>4</v>
      </c>
      <c r="B36" s="51" t="s">
        <v>5</v>
      </c>
      <c r="C36" s="51" t="s">
        <v>7</v>
      </c>
      <c r="D36" s="52">
        <v>3364.9041777425487</v>
      </c>
    </row>
    <row r="37" spans="1:4">
      <c r="A37" s="51" t="s">
        <v>4</v>
      </c>
      <c r="B37" s="51" t="s">
        <v>5</v>
      </c>
      <c r="C37" s="51" t="s">
        <v>8</v>
      </c>
      <c r="D37" s="52">
        <v>23044.843010795183</v>
      </c>
    </row>
    <row r="38" spans="1:4">
      <c r="A38" s="51" t="s">
        <v>4</v>
      </c>
      <c r="B38" s="51" t="s">
        <v>5</v>
      </c>
      <c r="C38" s="51" t="s">
        <v>8</v>
      </c>
      <c r="D38" s="52">
        <v>1089.3637889767474</v>
      </c>
    </row>
    <row r="39" spans="1:4">
      <c r="A39" s="51" t="s">
        <v>4</v>
      </c>
      <c r="B39" s="51" t="s">
        <v>5</v>
      </c>
      <c r="C39" s="51" t="s">
        <v>8</v>
      </c>
      <c r="D39" s="52">
        <v>613.57740383321345</v>
      </c>
    </row>
    <row r="40" spans="1:4">
      <c r="A40" s="51" t="s">
        <v>4</v>
      </c>
      <c r="B40" s="51" t="s">
        <v>5</v>
      </c>
      <c r="C40" s="51" t="s">
        <v>8</v>
      </c>
      <c r="D40" s="52">
        <v>387.78517030885166</v>
      </c>
    </row>
    <row r="41" spans="1:4">
      <c r="A41" s="51" t="s">
        <v>4</v>
      </c>
      <c r="B41" s="51" t="s">
        <v>5</v>
      </c>
      <c r="C41" s="51" t="s">
        <v>9</v>
      </c>
      <c r="D41" s="52">
        <v>15290.734166399623</v>
      </c>
    </row>
    <row r="42" spans="1:4">
      <c r="A42" s="51" t="s">
        <v>4</v>
      </c>
      <c r="B42" s="51" t="s">
        <v>5</v>
      </c>
      <c r="C42" s="51" t="s">
        <v>9</v>
      </c>
      <c r="D42" s="52">
        <v>6264.4796626111101</v>
      </c>
    </row>
    <row r="43" spans="1:4">
      <c r="A43" s="51" t="s">
        <v>4</v>
      </c>
      <c r="B43" s="51" t="s">
        <v>5</v>
      </c>
      <c r="C43" s="51" t="s">
        <v>9</v>
      </c>
      <c r="D43" s="52">
        <v>5229.3577135824626</v>
      </c>
    </row>
    <row r="44" spans="1:4" ht="28.8">
      <c r="A44" s="51" t="s">
        <v>4</v>
      </c>
      <c r="B44" s="51" t="s">
        <v>5</v>
      </c>
      <c r="C44" s="51" t="s">
        <v>10</v>
      </c>
      <c r="D44" s="52">
        <v>54135.068634011041</v>
      </c>
    </row>
    <row r="45" spans="1:4" ht="28.8">
      <c r="A45" s="51" t="s">
        <v>4</v>
      </c>
      <c r="B45" s="51" t="s">
        <v>5</v>
      </c>
      <c r="C45" s="51" t="s">
        <v>10</v>
      </c>
      <c r="D45" s="52">
        <v>13518.905547491944</v>
      </c>
    </row>
    <row r="46" spans="1:4" ht="28.8">
      <c r="A46" s="51" t="s">
        <v>4</v>
      </c>
      <c r="B46" s="51" t="s">
        <v>5</v>
      </c>
      <c r="C46" s="51" t="s">
        <v>10</v>
      </c>
      <c r="D46" s="52">
        <v>15423.222783071316</v>
      </c>
    </row>
    <row r="47" spans="1:4">
      <c r="A47" s="51" t="s">
        <v>4</v>
      </c>
      <c r="B47" s="51" t="s">
        <v>11</v>
      </c>
      <c r="C47" s="51" t="s">
        <v>6</v>
      </c>
      <c r="D47" s="52">
        <v>5791.8225003441858</v>
      </c>
    </row>
    <row r="48" spans="1:4">
      <c r="A48" s="51" t="s">
        <v>4</v>
      </c>
      <c r="B48" s="51" t="s">
        <v>11</v>
      </c>
      <c r="C48" s="51" t="s">
        <v>6</v>
      </c>
      <c r="D48" s="52">
        <v>3932.5434791758134</v>
      </c>
    </row>
    <row r="49" spans="1:4">
      <c r="A49" s="51" t="s">
        <v>4</v>
      </c>
      <c r="B49" s="51" t="s">
        <v>11</v>
      </c>
      <c r="C49" s="51" t="s">
        <v>6</v>
      </c>
      <c r="D49" s="52">
        <v>3150.5829557480779</v>
      </c>
    </row>
    <row r="50" spans="1:4" ht="28.8">
      <c r="A50" s="51" t="s">
        <v>4</v>
      </c>
      <c r="B50" s="51" t="s">
        <v>11</v>
      </c>
      <c r="C50" s="51" t="s">
        <v>7</v>
      </c>
      <c r="D50" s="52">
        <v>8334.7885341089623</v>
      </c>
    </row>
    <row r="51" spans="1:4" ht="28.8">
      <c r="A51" s="51" t="s">
        <v>4</v>
      </c>
      <c r="B51" s="51" t="s">
        <v>11</v>
      </c>
      <c r="C51" s="51" t="s">
        <v>7</v>
      </c>
      <c r="D51" s="52">
        <v>4370.7997897164678</v>
      </c>
    </row>
    <row r="52" spans="1:4" ht="28.8">
      <c r="A52" s="51" t="s">
        <v>4</v>
      </c>
      <c r="B52" s="51" t="s">
        <v>11</v>
      </c>
      <c r="C52" s="51" t="s">
        <v>7</v>
      </c>
      <c r="D52" s="52">
        <v>3838.6321688890675</v>
      </c>
    </row>
    <row r="53" spans="1:4">
      <c r="A53" s="51" t="s">
        <v>4</v>
      </c>
      <c r="B53" s="51" t="s">
        <v>11</v>
      </c>
      <c r="C53" s="51" t="s">
        <v>8</v>
      </c>
      <c r="D53" s="52">
        <v>34934.180074554562</v>
      </c>
    </row>
    <row r="54" spans="1:4">
      <c r="A54" s="51" t="s">
        <v>4</v>
      </c>
      <c r="B54" s="51" t="s">
        <v>11</v>
      </c>
      <c r="C54" s="51" t="s">
        <v>8</v>
      </c>
      <c r="D54" s="52">
        <v>1995.9478318158726</v>
      </c>
    </row>
    <row r="55" spans="1:4">
      <c r="A55" s="51" t="s">
        <v>4</v>
      </c>
      <c r="B55" s="51" t="s">
        <v>11</v>
      </c>
      <c r="C55" s="51" t="s">
        <v>8</v>
      </c>
      <c r="D55" s="52">
        <v>849.60943956436915</v>
      </c>
    </row>
    <row r="56" spans="1:4">
      <c r="A56" s="51" t="s">
        <v>4</v>
      </c>
      <c r="B56" s="51" t="s">
        <v>11</v>
      </c>
      <c r="C56" s="51" t="s">
        <v>8</v>
      </c>
      <c r="D56" s="52">
        <v>536.67553804041097</v>
      </c>
    </row>
    <row r="57" spans="1:4">
      <c r="A57" s="51" t="s">
        <v>4</v>
      </c>
      <c r="B57" s="51" t="s">
        <v>11</v>
      </c>
      <c r="C57" s="51" t="s">
        <v>9</v>
      </c>
      <c r="D57" s="52">
        <v>9539.9096372156819</v>
      </c>
    </row>
    <row r="58" spans="1:4">
      <c r="A58" s="51" t="s">
        <v>4</v>
      </c>
      <c r="B58" s="51" t="s">
        <v>11</v>
      </c>
      <c r="C58" s="51" t="s">
        <v>9</v>
      </c>
      <c r="D58" s="52">
        <v>4249.8404919272907</v>
      </c>
    </row>
    <row r="59" spans="1:4">
      <c r="A59" s="51" t="s">
        <v>4</v>
      </c>
      <c r="B59" s="51" t="s">
        <v>11</v>
      </c>
      <c r="C59" s="51" t="s">
        <v>9</v>
      </c>
      <c r="D59" s="52">
        <v>3058.1822612703013</v>
      </c>
    </row>
    <row r="60" spans="1:4" ht="28.8">
      <c r="A60" s="51" t="s">
        <v>4</v>
      </c>
      <c r="B60" s="51" t="s">
        <v>11</v>
      </c>
      <c r="C60" s="51" t="s">
        <v>10</v>
      </c>
      <c r="D60" s="52">
        <v>23603.713808303924</v>
      </c>
    </row>
    <row r="61" spans="1:4" ht="28.8">
      <c r="A61" s="51" t="s">
        <v>4</v>
      </c>
      <c r="B61" s="51" t="s">
        <v>11</v>
      </c>
      <c r="C61" s="51" t="s">
        <v>10</v>
      </c>
      <c r="D61" s="52">
        <v>8139.0643571808951</v>
      </c>
    </row>
    <row r="62" spans="1:4" ht="28.8">
      <c r="A62" s="51" t="s">
        <v>4</v>
      </c>
      <c r="B62" s="51" t="s">
        <v>11</v>
      </c>
      <c r="C62" s="51" t="s">
        <v>10</v>
      </c>
      <c r="D62" s="52">
        <v>5817.1487414915309</v>
      </c>
    </row>
    <row r="63" spans="1:4">
      <c r="A63" s="51" t="s">
        <v>12</v>
      </c>
      <c r="B63" s="51" t="s">
        <v>5</v>
      </c>
      <c r="C63" s="51" t="s">
        <v>6</v>
      </c>
      <c r="D63" s="52">
        <v>569.64911607606086</v>
      </c>
    </row>
    <row r="64" spans="1:4">
      <c r="A64" s="51" t="s">
        <v>12</v>
      </c>
      <c r="B64" s="51" t="s">
        <v>5</v>
      </c>
      <c r="C64" s="51" t="s">
        <v>6</v>
      </c>
      <c r="D64" s="52">
        <v>322.86798055902938</v>
      </c>
    </row>
    <row r="65" spans="1:4">
      <c r="A65" s="51" t="s">
        <v>12</v>
      </c>
      <c r="B65" s="51" t="s">
        <v>5</v>
      </c>
      <c r="C65" s="51" t="s">
        <v>6</v>
      </c>
      <c r="D65" s="52">
        <v>136.05791183557866</v>
      </c>
    </row>
    <row r="66" spans="1:4" ht="28.8">
      <c r="A66" s="51" t="s">
        <v>12</v>
      </c>
      <c r="B66" s="51" t="s">
        <v>5</v>
      </c>
      <c r="C66" s="51" t="s">
        <v>7</v>
      </c>
      <c r="D66" s="52">
        <v>253.30934317467765</v>
      </c>
    </row>
    <row r="67" spans="1:4" ht="28.8">
      <c r="A67" s="51" t="s">
        <v>12</v>
      </c>
      <c r="B67" s="51" t="s">
        <v>5</v>
      </c>
      <c r="C67" s="51" t="s">
        <v>7</v>
      </c>
      <c r="D67" s="52">
        <v>395.44342074224465</v>
      </c>
    </row>
    <row r="68" spans="1:4" ht="28.8">
      <c r="A68" s="51" t="s">
        <v>12</v>
      </c>
      <c r="B68" s="51" t="s">
        <v>5</v>
      </c>
      <c r="C68" s="51" t="s">
        <v>7</v>
      </c>
      <c r="D68" s="52">
        <v>87.644092173018208</v>
      </c>
    </row>
    <row r="69" spans="1:4">
      <c r="A69" s="51" t="s">
        <v>12</v>
      </c>
      <c r="B69" s="51" t="s">
        <v>5</v>
      </c>
      <c r="C69" s="51" t="s">
        <v>8</v>
      </c>
      <c r="D69" s="52">
        <v>1486.8225270442138</v>
      </c>
    </row>
    <row r="70" spans="1:4">
      <c r="A70" s="51" t="s">
        <v>12</v>
      </c>
      <c r="B70" s="51" t="s">
        <v>5</v>
      </c>
      <c r="C70" s="51" t="s">
        <v>8</v>
      </c>
      <c r="D70" s="52">
        <v>200.13599319376345</v>
      </c>
    </row>
    <row r="71" spans="1:4">
      <c r="A71" s="51" t="s">
        <v>12</v>
      </c>
      <c r="B71" s="51" t="s">
        <v>5</v>
      </c>
      <c r="C71" s="51" t="s">
        <v>8</v>
      </c>
      <c r="D71" s="52">
        <v>70.104175369137224</v>
      </c>
    </row>
    <row r="72" spans="1:4">
      <c r="A72" s="51" t="s">
        <v>12</v>
      </c>
      <c r="B72" s="51" t="s">
        <v>5</v>
      </c>
      <c r="C72" s="51" t="s">
        <v>8</v>
      </c>
      <c r="D72" s="52">
        <v>109.19513541074504</v>
      </c>
    </row>
    <row r="73" spans="1:4">
      <c r="A73" s="51" t="s">
        <v>12</v>
      </c>
      <c r="B73" s="51" t="s">
        <v>5</v>
      </c>
      <c r="C73" s="51" t="s">
        <v>9</v>
      </c>
      <c r="D73" s="52">
        <v>211.42402659518876</v>
      </c>
    </row>
    <row r="74" spans="1:4">
      <c r="A74" s="51" t="s">
        <v>12</v>
      </c>
      <c r="B74" s="51" t="s">
        <v>5</v>
      </c>
      <c r="C74" s="51" t="s">
        <v>9</v>
      </c>
      <c r="D74" s="52">
        <v>140.61397092421851</v>
      </c>
    </row>
    <row r="75" spans="1:4">
      <c r="A75" s="51" t="s">
        <v>12</v>
      </c>
      <c r="B75" s="51" t="s">
        <v>5</v>
      </c>
      <c r="C75" s="51" t="s">
        <v>9</v>
      </c>
      <c r="D75" s="52">
        <v>79.951427808966528</v>
      </c>
    </row>
    <row r="76" spans="1:4" ht="28.8">
      <c r="A76" s="51" t="s">
        <v>12</v>
      </c>
      <c r="B76" s="51" t="s">
        <v>5</v>
      </c>
      <c r="C76" s="51" t="s">
        <v>10</v>
      </c>
      <c r="D76" s="52">
        <v>499.28340916056146</v>
      </c>
    </row>
    <row r="77" spans="1:4" ht="28.8">
      <c r="A77" s="51" t="s">
        <v>12</v>
      </c>
      <c r="B77" s="51" t="s">
        <v>5</v>
      </c>
      <c r="C77" s="51" t="s">
        <v>10</v>
      </c>
      <c r="D77" s="52">
        <v>240.83417758821255</v>
      </c>
    </row>
    <row r="78" spans="1:4" ht="28.8">
      <c r="A78" s="51" t="s">
        <v>12</v>
      </c>
      <c r="B78" s="51" t="s">
        <v>5</v>
      </c>
      <c r="C78" s="51" t="s">
        <v>10</v>
      </c>
      <c r="D78" s="52">
        <v>58.142710362303376</v>
      </c>
    </row>
    <row r="79" spans="1:4">
      <c r="A79" s="51" t="s">
        <v>12</v>
      </c>
      <c r="B79" s="51" t="s">
        <v>11</v>
      </c>
      <c r="C79" s="51" t="s">
        <v>6</v>
      </c>
      <c r="D79" s="52">
        <v>695.14036825417827</v>
      </c>
    </row>
    <row r="80" spans="1:4">
      <c r="A80" s="51" t="s">
        <v>12</v>
      </c>
      <c r="B80" s="51" t="s">
        <v>11</v>
      </c>
      <c r="C80" s="51" t="s">
        <v>6</v>
      </c>
      <c r="D80" s="52">
        <v>555.69637868351674</v>
      </c>
    </row>
    <row r="81" spans="1:4">
      <c r="A81" s="51" t="s">
        <v>12</v>
      </c>
      <c r="B81" s="51" t="s">
        <v>11</v>
      </c>
      <c r="C81" s="51" t="s">
        <v>6</v>
      </c>
      <c r="D81" s="52">
        <v>45.728606358293533</v>
      </c>
    </row>
    <row r="82" spans="1:4" ht="28.8">
      <c r="A82" s="51" t="s">
        <v>12</v>
      </c>
      <c r="B82" s="51" t="s">
        <v>11</v>
      </c>
      <c r="C82" s="51" t="s">
        <v>7</v>
      </c>
      <c r="D82" s="52">
        <v>353.47228003467291</v>
      </c>
    </row>
    <row r="83" spans="1:4" ht="28.8">
      <c r="A83" s="51" t="s">
        <v>12</v>
      </c>
      <c r="B83" s="51" t="s">
        <v>11</v>
      </c>
      <c r="C83" s="51" t="s">
        <v>7</v>
      </c>
      <c r="D83" s="52">
        <v>483.60587749681366</v>
      </c>
    </row>
    <row r="84" spans="1:4" ht="28.8">
      <c r="A84" s="51" t="s">
        <v>12</v>
      </c>
      <c r="B84" s="51" t="s">
        <v>11</v>
      </c>
      <c r="C84" s="51" t="s">
        <v>7</v>
      </c>
      <c r="D84" s="52">
        <v>58.574415074397088</v>
      </c>
    </row>
    <row r="85" spans="1:4">
      <c r="A85" s="51" t="s">
        <v>12</v>
      </c>
      <c r="B85" s="51" t="s">
        <v>11</v>
      </c>
      <c r="C85" s="51" t="s">
        <v>8</v>
      </c>
      <c r="D85" s="52">
        <v>1955.2803075701784</v>
      </c>
    </row>
    <row r="86" spans="1:4">
      <c r="A86" s="51" t="s">
        <v>12</v>
      </c>
      <c r="B86" s="51" t="s">
        <v>11</v>
      </c>
      <c r="C86" s="51" t="s">
        <v>8</v>
      </c>
      <c r="D86" s="52">
        <v>266.79381358454964</v>
      </c>
    </row>
    <row r="87" spans="1:4">
      <c r="A87" s="51" t="s">
        <v>12</v>
      </c>
      <c r="B87" s="51" t="s">
        <v>11</v>
      </c>
      <c r="C87" s="51" t="s">
        <v>8</v>
      </c>
      <c r="D87" s="52">
        <v>57.307930240007067</v>
      </c>
    </row>
    <row r="88" spans="1:4">
      <c r="A88" s="51" t="s">
        <v>12</v>
      </c>
      <c r="B88" s="51" t="s">
        <v>11</v>
      </c>
      <c r="C88" s="51" t="s">
        <v>8</v>
      </c>
      <c r="D88" s="52">
        <v>35.63928469301726</v>
      </c>
    </row>
    <row r="89" spans="1:4">
      <c r="A89" s="51" t="s">
        <v>12</v>
      </c>
      <c r="B89" s="51" t="s">
        <v>11</v>
      </c>
      <c r="C89" s="51" t="s">
        <v>9</v>
      </c>
      <c r="D89" s="52">
        <v>177.36898163412098</v>
      </c>
    </row>
    <row r="90" spans="1:4">
      <c r="A90" s="51" t="s">
        <v>12</v>
      </c>
      <c r="B90" s="51" t="s">
        <v>11</v>
      </c>
      <c r="C90" s="51" t="s">
        <v>9</v>
      </c>
      <c r="D90" s="52">
        <v>100.97820913677887</v>
      </c>
    </row>
    <row r="91" spans="1:4">
      <c r="A91" s="51" t="s">
        <v>12</v>
      </c>
      <c r="B91" s="51" t="s">
        <v>11</v>
      </c>
      <c r="C91" s="51" t="s">
        <v>9</v>
      </c>
      <c r="D91" s="52">
        <v>49.572155459256031</v>
      </c>
    </row>
    <row r="92" spans="1:4" ht="28.8">
      <c r="A92" s="51" t="s">
        <v>12</v>
      </c>
      <c r="B92" s="51" t="s">
        <v>11</v>
      </c>
      <c r="C92" s="51" t="s">
        <v>10</v>
      </c>
      <c r="D92" s="52">
        <v>285.17250245558961</v>
      </c>
    </row>
    <row r="93" spans="1:4" ht="28.8">
      <c r="A93" s="51" t="s">
        <v>12</v>
      </c>
      <c r="B93" s="51" t="s">
        <v>11</v>
      </c>
      <c r="C93" s="51" t="s">
        <v>10</v>
      </c>
      <c r="D93" s="52">
        <v>73.360001527001316</v>
      </c>
    </row>
    <row r="94" spans="1:4" ht="28.8">
      <c r="A94" s="51" t="s">
        <v>12</v>
      </c>
      <c r="B94" s="51" t="s">
        <v>11</v>
      </c>
      <c r="C94" s="51" t="s">
        <v>10</v>
      </c>
      <c r="D94" s="52">
        <v>46.695369415576863</v>
      </c>
    </row>
    <row r="95" spans="1:4">
      <c r="A95" s="51" t="s">
        <v>13</v>
      </c>
      <c r="B95" s="51" t="s">
        <v>5</v>
      </c>
      <c r="C95" s="51" t="s">
        <v>6</v>
      </c>
      <c r="D95" s="52">
        <v>77.0609142539044</v>
      </c>
    </row>
    <row r="96" spans="1:4">
      <c r="A96" s="51" t="s">
        <v>13</v>
      </c>
      <c r="B96" s="51" t="s">
        <v>5</v>
      </c>
      <c r="C96" s="51" t="s">
        <v>6</v>
      </c>
      <c r="D96" s="52">
        <v>143.94428685352699</v>
      </c>
    </row>
    <row r="97" spans="1:4">
      <c r="A97" s="51" t="s">
        <v>13</v>
      </c>
      <c r="B97" s="51" t="s">
        <v>5</v>
      </c>
      <c r="C97" s="51" t="s">
        <v>6</v>
      </c>
      <c r="D97" s="52">
        <v>19.421872567386522</v>
      </c>
    </row>
    <row r="98" spans="1:4" ht="28.8">
      <c r="A98" s="51" t="s">
        <v>13</v>
      </c>
      <c r="B98" s="51" t="s">
        <v>5</v>
      </c>
      <c r="C98" s="51" t="s">
        <v>7</v>
      </c>
      <c r="D98" s="52">
        <v>236.3177205201369</v>
      </c>
    </row>
    <row r="99" spans="1:4" ht="28.8">
      <c r="A99" s="51" t="s">
        <v>13</v>
      </c>
      <c r="B99" s="51" t="s">
        <v>5</v>
      </c>
      <c r="C99" s="51" t="s">
        <v>7</v>
      </c>
      <c r="D99" s="52">
        <v>22.444679139677163</v>
      </c>
    </row>
    <row r="100" spans="1:4" ht="28.8">
      <c r="A100" s="51" t="s">
        <v>13</v>
      </c>
      <c r="B100" s="51" t="s">
        <v>5</v>
      </c>
      <c r="C100" s="51" t="s">
        <v>7</v>
      </c>
      <c r="D100" s="52">
        <v>103.05483413209606</v>
      </c>
    </row>
    <row r="101" spans="1:4">
      <c r="A101" s="51" t="s">
        <v>13</v>
      </c>
      <c r="B101" s="51" t="s">
        <v>5</v>
      </c>
      <c r="C101" s="51" t="s">
        <v>8</v>
      </c>
      <c r="D101" s="52">
        <v>271.35892966167103</v>
      </c>
    </row>
    <row r="102" spans="1:4">
      <c r="A102" s="51" t="s">
        <v>13</v>
      </c>
      <c r="B102" s="51" t="s">
        <v>5</v>
      </c>
      <c r="C102" s="51" t="s">
        <v>8</v>
      </c>
      <c r="D102" s="52">
        <v>36.115067037185987</v>
      </c>
    </row>
    <row r="103" spans="1:4">
      <c r="A103" s="51" t="s">
        <v>13</v>
      </c>
      <c r="B103" s="51" t="s">
        <v>5</v>
      </c>
      <c r="C103" s="51" t="s">
        <v>8</v>
      </c>
      <c r="D103" s="52">
        <v>32.247008039318985</v>
      </c>
    </row>
    <row r="104" spans="1:4">
      <c r="A104" s="51" t="s">
        <v>13</v>
      </c>
      <c r="B104" s="51" t="s">
        <v>5</v>
      </c>
      <c r="C104" s="51" t="s">
        <v>9</v>
      </c>
      <c r="D104" s="52">
        <v>154.76265447744862</v>
      </c>
    </row>
    <row r="105" spans="1:4">
      <c r="A105" s="51" t="s">
        <v>13</v>
      </c>
      <c r="B105" s="51" t="s">
        <v>5</v>
      </c>
      <c r="C105" s="51" t="s">
        <v>9</v>
      </c>
      <c r="D105" s="52">
        <v>14.697437479774571</v>
      </c>
    </row>
    <row r="106" spans="1:4">
      <c r="A106" s="51" t="s">
        <v>13</v>
      </c>
      <c r="B106" s="51" t="s">
        <v>5</v>
      </c>
      <c r="C106" s="51" t="s">
        <v>9</v>
      </c>
      <c r="D106" s="52">
        <v>88.655660134800058</v>
      </c>
    </row>
    <row r="107" spans="1:4" ht="28.8">
      <c r="A107" s="51" t="s">
        <v>13</v>
      </c>
      <c r="B107" s="51" t="s">
        <v>5</v>
      </c>
      <c r="C107" s="51" t="s">
        <v>10</v>
      </c>
      <c r="D107" s="52">
        <v>800.73461029976943</v>
      </c>
    </row>
    <row r="108" spans="1:4" ht="28.8">
      <c r="A108" s="51" t="s">
        <v>13</v>
      </c>
      <c r="B108" s="51" t="s">
        <v>5</v>
      </c>
      <c r="C108" s="51" t="s">
        <v>10</v>
      </c>
      <c r="D108" s="52">
        <v>94.433164892511755</v>
      </c>
    </row>
    <row r="109" spans="1:4" ht="28.8">
      <c r="A109" s="51" t="s">
        <v>13</v>
      </c>
      <c r="B109" s="51" t="s">
        <v>5</v>
      </c>
      <c r="C109" s="51" t="s">
        <v>10</v>
      </c>
      <c r="D109" s="52">
        <v>143.52661595228807</v>
      </c>
    </row>
    <row r="110" spans="1:4">
      <c r="A110" s="51" t="s">
        <v>13</v>
      </c>
      <c r="B110" s="51" t="s">
        <v>11</v>
      </c>
      <c r="C110" s="51" t="s">
        <v>6</v>
      </c>
      <c r="D110" s="52">
        <v>55.426016232467859</v>
      </c>
    </row>
    <row r="111" spans="1:4">
      <c r="A111" s="51" t="s">
        <v>13</v>
      </c>
      <c r="B111" s="51" t="s">
        <v>11</v>
      </c>
      <c r="C111" s="51" t="s">
        <v>6</v>
      </c>
      <c r="D111" s="52">
        <v>36.910077303782082</v>
      </c>
    </row>
    <row r="112" spans="1:4">
      <c r="A112" s="51" t="s">
        <v>13</v>
      </c>
      <c r="B112" s="51" t="s">
        <v>11</v>
      </c>
      <c r="C112" s="51" t="s">
        <v>6</v>
      </c>
      <c r="D112" s="52">
        <v>7.6328787982363213</v>
      </c>
    </row>
    <row r="113" spans="1:4" ht="28.8">
      <c r="A113" s="51" t="s">
        <v>13</v>
      </c>
      <c r="B113" s="51" t="s">
        <v>11</v>
      </c>
      <c r="C113" s="51" t="s">
        <v>7</v>
      </c>
      <c r="D113" s="52">
        <v>322.3052584195874</v>
      </c>
    </row>
    <row r="114" spans="1:4" ht="28.8">
      <c r="A114" s="51" t="s">
        <v>13</v>
      </c>
      <c r="B114" s="51" t="s">
        <v>11</v>
      </c>
      <c r="C114" s="51" t="s">
        <v>7</v>
      </c>
      <c r="D114" s="52">
        <v>85.435934874497065</v>
      </c>
    </row>
    <row r="115" spans="1:4" ht="28.8">
      <c r="A115" s="51" t="s">
        <v>13</v>
      </c>
      <c r="B115" s="51" t="s">
        <v>11</v>
      </c>
      <c r="C115" s="51" t="s">
        <v>7</v>
      </c>
      <c r="D115" s="52">
        <v>187.54979953352122</v>
      </c>
    </row>
    <row r="116" spans="1:4">
      <c r="A116" s="51" t="s">
        <v>13</v>
      </c>
      <c r="B116" s="51" t="s">
        <v>11</v>
      </c>
      <c r="C116" s="51" t="s">
        <v>8</v>
      </c>
      <c r="D116" s="52">
        <v>466.97375227569927</v>
      </c>
    </row>
    <row r="117" spans="1:4">
      <c r="A117" s="51" t="s">
        <v>13</v>
      </c>
      <c r="B117" s="51" t="s">
        <v>11</v>
      </c>
      <c r="C117" s="51" t="s">
        <v>8</v>
      </c>
      <c r="D117" s="52">
        <v>5.4483742519247222</v>
      </c>
    </row>
    <row r="118" spans="1:4">
      <c r="A118" s="51" t="s">
        <v>13</v>
      </c>
      <c r="B118" s="51" t="s">
        <v>11</v>
      </c>
      <c r="C118" s="51" t="s">
        <v>9</v>
      </c>
      <c r="D118" s="52">
        <v>185.74123885007717</v>
      </c>
    </row>
    <row r="119" spans="1:4">
      <c r="A119" s="51" t="s">
        <v>13</v>
      </c>
      <c r="B119" s="51" t="s">
        <v>11</v>
      </c>
      <c r="C119" s="51" t="s">
        <v>9</v>
      </c>
      <c r="D119" s="52">
        <v>92.812883991366547</v>
      </c>
    </row>
    <row r="120" spans="1:4">
      <c r="A120" s="51" t="s">
        <v>13</v>
      </c>
      <c r="B120" s="51" t="s">
        <v>11</v>
      </c>
      <c r="C120" s="51" t="s">
        <v>9</v>
      </c>
      <c r="D120" s="52">
        <v>30.283994068793259</v>
      </c>
    </row>
    <row r="121" spans="1:4" ht="28.8">
      <c r="A121" s="51" t="s">
        <v>13</v>
      </c>
      <c r="B121" s="51" t="s">
        <v>11</v>
      </c>
      <c r="C121" s="51" t="s">
        <v>10</v>
      </c>
      <c r="D121" s="52">
        <v>589.41029548235406</v>
      </c>
    </row>
    <row r="122" spans="1:4" ht="28.8">
      <c r="A122" s="51" t="s">
        <v>13</v>
      </c>
      <c r="B122" s="51" t="s">
        <v>11</v>
      </c>
      <c r="C122" s="51" t="s">
        <v>10</v>
      </c>
      <c r="D122" s="52">
        <v>111.08994931207191</v>
      </c>
    </row>
    <row r="123" spans="1:4" ht="28.8">
      <c r="A123" s="51" t="s">
        <v>13</v>
      </c>
      <c r="B123" s="51" t="s">
        <v>11</v>
      </c>
      <c r="C123" s="51" t="s">
        <v>10</v>
      </c>
      <c r="D123" s="52">
        <v>13.062376457579331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TLI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2012-08-15T16:31:42Z</dcterms:modified>
</cp:coreProperties>
</file>